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7" i="1" l="1"/>
  <c r="E43" i="1"/>
  <c r="F48" i="1" l="1"/>
  <c r="F47" i="1"/>
  <c r="F46" i="1"/>
  <c r="F45" i="1"/>
  <c r="F44" i="1"/>
  <c r="G50" i="1" l="1"/>
  <c r="H50" i="1" l="1"/>
  <c r="I50" i="1"/>
  <c r="I49" i="1" s="1"/>
  <c r="J50" i="1"/>
  <c r="K50" i="1"/>
  <c r="K49" i="1" s="1"/>
  <c r="L50" i="1"/>
  <c r="M50" i="1"/>
  <c r="M49" i="1" s="1"/>
  <c r="N50" i="1"/>
  <c r="O50" i="1"/>
  <c r="O49" i="1" s="1"/>
  <c r="P50" i="1"/>
  <c r="Q50" i="1"/>
  <c r="Q49" i="1" s="1"/>
  <c r="R50" i="1"/>
  <c r="H55" i="1"/>
  <c r="I55" i="1"/>
  <c r="J55" i="1"/>
  <c r="K55" i="1"/>
  <c r="L55" i="1"/>
  <c r="M55" i="1"/>
  <c r="N55" i="1"/>
  <c r="O55" i="1"/>
  <c r="P55" i="1"/>
  <c r="Q55" i="1"/>
  <c r="R55" i="1"/>
  <c r="G55" i="1"/>
  <c r="G49" i="1" s="1"/>
  <c r="F59" i="1"/>
  <c r="F58" i="1"/>
  <c r="F57" i="1"/>
  <c r="F56" i="1"/>
  <c r="F54" i="1"/>
  <c r="F53" i="1"/>
  <c r="F52" i="1"/>
  <c r="F51" i="1"/>
  <c r="R49" i="1" l="1"/>
  <c r="P49" i="1"/>
  <c r="N49" i="1"/>
  <c r="L49" i="1"/>
  <c r="J49" i="1"/>
  <c r="H49" i="1"/>
  <c r="F50" i="1"/>
  <c r="F55" i="1"/>
  <c r="F49" i="1" l="1"/>
  <c r="F42" i="1" l="1"/>
  <c r="F40" i="1"/>
  <c r="F38" i="1"/>
  <c r="F36" i="1"/>
  <c r="F35" i="1"/>
  <c r="F34" i="1"/>
  <c r="R32" i="1"/>
  <c r="Q32" i="1"/>
  <c r="P32" i="1"/>
  <c r="O32" i="1"/>
  <c r="N32" i="1"/>
  <c r="M32" i="1"/>
  <c r="L32" i="1"/>
  <c r="K32" i="1"/>
  <c r="J32" i="1"/>
  <c r="I32" i="1"/>
  <c r="H32" i="1"/>
  <c r="G32" i="1"/>
  <c r="F21" i="1"/>
  <c r="F20" i="1"/>
  <c r="F18" i="1"/>
  <c r="F17" i="1"/>
  <c r="F43" i="1" l="1"/>
  <c r="F22" i="1"/>
  <c r="F32" i="1"/>
  <c r="F37" i="1"/>
  <c r="F41" i="1"/>
  <c r="F39" i="1"/>
  <c r="R14" i="1" l="1"/>
  <c r="Q14" i="1"/>
  <c r="P14" i="1"/>
  <c r="O14" i="1"/>
  <c r="N14" i="1"/>
  <c r="M14" i="1"/>
  <c r="L14" i="1"/>
  <c r="K14" i="1"/>
  <c r="J14" i="1"/>
  <c r="I14" i="1"/>
  <c r="H14" i="1"/>
  <c r="G14" i="1"/>
  <c r="F14" i="1" l="1"/>
  <c r="F15" i="1" s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<sst xmlns="http://schemas.openxmlformats.org/spreadsheetml/2006/main" count="183" uniqueCount="122">
  <si>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</si>
  <si>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</si>
  <si>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</si>
  <si>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</si>
  <si>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</si>
  <si>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</si>
  <si>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</si>
  <si>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</si>
  <si>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</si>
  <si>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</si>
  <si>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</si>
  <si>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</si>
  <si>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</si>
  <si>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</si>
  <si>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</si>
  <si>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</si>
  <si>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</si>
  <si>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</si>
  <si>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</si>
  <si>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</si>
  <si>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</si>
  <si>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</si>
  <si>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</si>
  <si>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</si>
  <si>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</si>
  <si>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</si>
  <si>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</si>
  <si>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</si>
  <si>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</si>
  <si>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</si>
  <si>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</si>
  <si>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</si>
  <si>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</si>
  <si>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</si>
  <si>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</si>
  <si>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</si>
  <si>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</si>
  <si>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</si>
  <si>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</si>
  <si>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</si>
  <si>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</si>
  <si>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</si>
  <si>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</si>
  <si>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</si>
  <si>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</si>
  <si>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</si>
  <si>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</si>
  <si>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</si>
  <si>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</si>
  <si>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</si>
  <si>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</si>
  <si>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</si>
  <si>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</si>
  <si>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</si>
  <si>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</si>
  <si>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</si>
  <si>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</si>
  <si>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</si>
  <si>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</si>
  <si>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</si>
  <si>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</si>
  <si>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</si>
  <si>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</si>
  <si>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</si>
  <si>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</si>
  <si>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</si>
  <si>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</si>
  <si>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</si>
  <si>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</si>
  <si>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</si>
  <si>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</si>
  <si>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</si>
  <si>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</si>
  <si>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</si>
  <si>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</si>
  <si>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</si>
  <si>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</si>
  <si>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</si>
  <si>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</si>
  <si>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</si>
  <si>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</si>
  <si>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</si>
  <si>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</si>
  <si>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</si>
  <si>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</si>
  <si>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</si>
  <si>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</si>
  <si>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</si>
  <si>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</si>
  <si>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</si>
  <si>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</si>
  <si>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</si>
  <si>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</si>
  <si>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</si>
  <si>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</si>
  <si>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</si>
  <si>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</si>
  <si>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</si>
  <si>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</si>
  <si>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</si>
  <si>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</si>
  <si>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</si>
  <si>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</si>
  <si>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</si>
  <si>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</si>
  <si>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</si>
  <si>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</si>
  <si>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</si>
  <si>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</si>
  <si>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</si>
  <si>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</si>
  <si>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</si>
  <si>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</si>
  <si>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</si>
  <si>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</si>
  <si>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</si>
  <si>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</si>
  <si>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2022 рік</t>
  </si>
  <si>
    <t>від '___' ________ 2021 р. № ____</t>
  </si>
  <si>
    <t xml:space="preserve">                            Перший заступник міського голови з питань діяльності виконавчих органів ради                                                                               О.А. Майборода</t>
  </si>
  <si>
    <t xml:space="preserve">                           Директор КП "Теплопостачання та водо-каналізаційне господарство"                                                                                                  О.О. Миськів</t>
  </si>
  <si>
    <t xml:space="preserve">                            Начальник управління житлово-комунального господарства                                                                                                                  В.А. Божко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</si>
</sst>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4" fillId="0" borderId="0" xfId="0" applyFont="1"/>
    <xf numFmtId="0" fontId="8" fillId="0" borderId="0" xfId="1" applyFont="1"/>
    <xf numFmtId="0" fontId="9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1" applyBorder="1"/>
    <xf numFmtId="0" fontId="8" fillId="0" borderId="0" xfId="1" applyFont="1" applyBorder="1"/>
    <xf numFmtId="0" fontId="10" fillId="0" borderId="0" xfId="1" applyFont="1" applyBorder="1"/>
    <xf numFmtId="0" fontId="11" fillId="0" borderId="0" xfId="1" applyFont="1"/>
    <xf numFmtId="4" fontId="8" fillId="0" borderId="0" xfId="1" applyNumberFormat="1" applyFont="1"/>
    <xf numFmtId="0" fontId="10" fillId="0" borderId="0" xfId="1" applyFont="1"/>
    <xf numFmtId="0" fontId="3" fillId="2" borderId="0" xfId="0" applyFont="1" applyFill="1"/>
    <xf numFmtId="0" fontId="14" fillId="0" borderId="0" xfId="1" applyFont="1"/>
    <xf numFmtId="0" fontId="12" fillId="0" borderId="0" xfId="0" applyFont="1"/>
    <xf numFmtId="0" fontId="12" fillId="0" borderId="0" xfId="1" applyFont="1" applyFill="1"/>
    <xf numFmtId="0" fontId="13" fillId="0" borderId="0" xfId="1" applyFont="1" applyBorder="1"/>
    <xf numFmtId="0" fontId="12" fillId="0" borderId="0" xfId="1" applyFont="1" applyBorder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21" fillId="0" borderId="0" xfId="0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Fill="1" applyBorder="1" applyAlignment="1">
      <alignment horizontal="right" vertical="center" wrapText="1"/>
    </xf>
    <xf numFmtId="164" fontId="23" fillId="0" borderId="16" xfId="1" applyNumberFormat="1" applyFont="1" applyFill="1" applyBorder="1" applyAlignment="1">
      <alignment horizontal="right" vertical="center" wrapText="1"/>
    </xf>
    <xf numFmtId="164" fontId="23" fillId="0" borderId="25" xfId="1" applyNumberFormat="1" applyFont="1" applyFill="1" applyBorder="1" applyAlignment="1">
      <alignment horizontal="righ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Border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Fill="1" applyBorder="1" applyAlignment="1">
      <alignment horizontal="right" vertical="center" wrapText="1"/>
    </xf>
    <xf numFmtId="164" fontId="23" fillId="0" borderId="18" xfId="1" applyNumberFormat="1" applyFont="1" applyFill="1" applyBorder="1" applyAlignment="1">
      <alignment horizontal="right" vertical="center" wrapText="1"/>
    </xf>
    <xf numFmtId="164" fontId="23" fillId="0" borderId="28" xfId="1" applyNumberFormat="1" applyFont="1" applyFill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>
      <alignment horizontal="right" vertical="center" wrapText="1"/>
    </xf>
    <xf numFmtId="4" fontId="23" fillId="0" borderId="29" xfId="1" applyNumberFormat="1" applyFont="1" applyFill="1" applyBorder="1" applyAlignment="1">
      <alignment horizontal="right" vertical="center" wrapText="1"/>
    </xf>
    <xf numFmtId="4" fontId="18" fillId="0" borderId="29" xfId="1" applyNumberFormat="1" applyFont="1" applyFill="1" applyBorder="1" applyAlignment="1">
      <alignment horizontal="right" vertical="center" wrapText="1"/>
    </xf>
    <xf numFmtId="164" fontId="24" fillId="0" borderId="29" xfId="1" applyNumberFormat="1" applyFont="1" applyFill="1" applyBorder="1" applyAlignment="1">
      <alignment horizontal="right" vertical="center" wrapText="1"/>
    </xf>
    <xf numFmtId="164" fontId="24" fillId="0" borderId="32" xfId="1" applyNumberFormat="1" applyFont="1" applyFill="1" applyBorder="1" applyAlignment="1">
      <alignment horizontal="right" vertical="center" wrapText="1"/>
    </xf>
    <xf numFmtId="164" fontId="24" fillId="0" borderId="36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Fill="1" applyBorder="1" applyAlignment="1">
      <alignment horizontal="right" vertical="center" wrapText="1"/>
    </xf>
    <xf numFmtId="4" fontId="23" fillId="0" borderId="11" xfId="1" applyNumberFormat="1" applyFont="1" applyFill="1" applyBorder="1" applyAlignment="1">
      <alignment horizontal="right" vertical="center" wrapText="1"/>
    </xf>
    <xf numFmtId="164" fontId="23" fillId="0" borderId="34" xfId="1" applyNumberFormat="1" applyFont="1" applyFill="1" applyBorder="1" applyAlignment="1">
      <alignment horizontal="right" vertical="center" wrapText="1"/>
    </xf>
    <xf numFmtId="4" fontId="23" fillId="0" borderId="9" xfId="1" applyNumberFormat="1" applyFont="1" applyFill="1" applyBorder="1" applyAlignment="1">
      <alignment horizontal="right" vertical="center" wrapText="1"/>
    </xf>
    <xf numFmtId="4" fontId="18" fillId="0" borderId="9" xfId="1" applyNumberFormat="1" applyFont="1" applyFill="1" applyBorder="1" applyAlignment="1">
      <alignment horizontal="right" vertical="center" wrapText="1"/>
    </xf>
    <xf numFmtId="165" fontId="23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24" fillId="0" borderId="10" xfId="1" applyNumberFormat="1" applyFont="1" applyFill="1" applyBorder="1" applyAlignment="1">
      <alignment horizontal="right" vertical="center" wrapText="1"/>
    </xf>
    <xf numFmtId="165" fontId="23" fillId="0" borderId="35" xfId="1" applyNumberFormat="1" applyFont="1" applyFill="1" applyBorder="1" applyAlignment="1">
      <alignment horizontal="right" vertical="center" wrapText="1"/>
    </xf>
    <xf numFmtId="165" fontId="24" fillId="0" borderId="29" xfId="1" applyNumberFormat="1" applyFont="1" applyFill="1" applyBorder="1" applyAlignment="1">
      <alignment horizontal="right" vertical="center" wrapText="1"/>
    </xf>
    <xf numFmtId="165" fontId="23" fillId="0" borderId="32" xfId="1" applyNumberFormat="1" applyFont="1" applyFill="1" applyBorder="1" applyAlignment="1">
      <alignment horizontal="right" vertical="center" wrapText="1"/>
    </xf>
    <xf numFmtId="165" fontId="23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24" fillId="0" borderId="11" xfId="1" applyNumberFormat="1" applyFont="1" applyFill="1" applyBorder="1" applyAlignment="1">
      <alignment horizontal="right" vertical="center" wrapText="1"/>
    </xf>
    <xf numFmtId="165" fontId="23" fillId="0" borderId="33" xfId="1" applyNumberFormat="1" applyFont="1" applyFill="1" applyBorder="1" applyAlignment="1">
      <alignment horizontal="right" vertical="center" wrapText="1"/>
    </xf>
    <xf numFmtId="165" fontId="23" fillId="0" borderId="25" xfId="1" applyNumberFormat="1" applyFont="1" applyFill="1" applyBorder="1" applyAlignment="1">
      <alignment horizontal="right" vertical="center" wrapText="1"/>
    </xf>
    <xf numFmtId="165" fontId="23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165" fontId="24" fillId="0" borderId="6" xfId="1" applyNumberFormat="1" applyFont="1" applyFill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Fill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24" fillId="0" borderId="0" xfId="1" applyNumberFormat="1" applyFont="1" applyFill="1" applyBorder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24" fillId="0" borderId="12" xfId="1" applyNumberFormat="1" applyFont="1" applyFill="1" applyBorder="1" applyAlignment="1">
      <alignment horizontal="right" vertical="center" wrapText="1"/>
    </xf>
    <xf numFmtId="165" fontId="23" fillId="0" borderId="39" xfId="1" applyNumberFormat="1" applyFont="1" applyFill="1" applyBorder="1" applyAlignment="1">
      <alignment horizontal="right" vertical="center" wrapText="1"/>
    </xf>
    <xf numFmtId="165" fontId="23" fillId="0" borderId="40" xfId="1" applyNumberFormat="1" applyFont="1" applyFill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Fill="1" applyBorder="1" applyAlignment="1">
      <alignment horizontal="right" vertical="center" wrapText="1"/>
    </xf>
    <xf numFmtId="165" fontId="23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24" fillId="0" borderId="30" xfId="1" applyNumberFormat="1" applyFont="1" applyFill="1" applyBorder="1" applyAlignment="1">
      <alignment horizontal="right" vertical="center" wrapText="1"/>
    </xf>
    <xf numFmtId="165" fontId="23" fillId="0" borderId="24" xfId="1" applyNumberFormat="1" applyFont="1" applyFill="1" applyBorder="1" applyAlignment="1">
      <alignment horizontal="right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164" fontId="23" fillId="0" borderId="10" xfId="1" applyNumberFormat="1" applyFont="1" applyFill="1" applyBorder="1" applyAlignment="1">
      <alignment horizontal="right" vertical="center" wrapText="1"/>
    </xf>
    <xf numFmtId="3" fontId="23" fillId="0" borderId="6" xfId="1" applyNumberFormat="1" applyFont="1" applyFill="1" applyBorder="1" applyAlignment="1">
      <alignment horizontal="center" vertical="center" wrapText="1"/>
    </xf>
    <xf numFmtId="164" fontId="23" fillId="0" borderId="38" xfId="1" applyNumberFormat="1" applyFont="1" applyFill="1" applyBorder="1" applyAlignment="1">
      <alignment horizontal="right" vertical="center" wrapText="1"/>
    </xf>
    <xf numFmtId="2" fontId="23" fillId="0" borderId="16" xfId="1" applyNumberFormat="1" applyFont="1" applyFill="1" applyBorder="1" applyAlignment="1">
      <alignment horizontal="right" vertical="center" wrapText="1"/>
    </xf>
    <xf numFmtId="3" fontId="23" fillId="0" borderId="19" xfId="1" applyNumberFormat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3" fontId="23" fillId="0" borderId="8" xfId="1" applyNumberFormat="1" applyFont="1" applyFill="1" applyBorder="1" applyAlignment="1">
      <alignment horizontal="center" vertical="center" wrapText="1"/>
    </xf>
    <xf numFmtId="3" fontId="23" fillId="0" borderId="29" xfId="1" applyNumberFormat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164" fontId="23" fillId="0" borderId="15" xfId="1" applyNumberFormat="1" applyFont="1" applyFill="1" applyBorder="1" applyAlignment="1">
      <alignment horizontal="right" vertical="center" wrapText="1"/>
    </xf>
    <xf numFmtId="3" fontId="23" fillId="0" borderId="17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right" vertical="center" wrapText="1"/>
    </xf>
    <xf numFmtId="3" fontId="23" fillId="0" borderId="18" xfId="1" applyNumberFormat="1" applyFont="1" applyFill="1" applyBorder="1" applyAlignment="1">
      <alignment horizontal="center" vertical="center" wrapText="1"/>
    </xf>
    <xf numFmtId="3" fontId="23" fillId="0" borderId="14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/>
    <xf numFmtId="0" fontId="31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029"/>
  <sheetViews>
    <sheetView tabSelected="1" view="pageBreakPreview" topLeftCell="C4" zoomScale="59" zoomScaleNormal="69" zoomScaleSheetLayoutView="59" workbookViewId="0">
      <selection activeCell="F15" sqref="F15"/>
    </sheetView>
  </sheetViews>
  <sheetFormatPr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24" customWidth="1"/>
    <col min="6" max="6" width="18.28515625" style="11" customWidth="1"/>
    <col min="7" max="18" width="15.7109375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50" t="s">
        <v>90</v>
      </c>
      <c r="Q1" s="35"/>
      <c r="R1" s="26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50" t="s">
        <v>88</v>
      </c>
      <c r="Q2" s="35"/>
      <c r="R2" s="26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50" t="s">
        <v>0</v>
      </c>
      <c r="Q3" s="35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58" t="s">
        <v>118</v>
      </c>
      <c r="Q4" s="35"/>
      <c r="R4" s="26"/>
    </row>
    <row r="5" spans="1:18" ht="26.25" customHeight="1">
      <c r="A5" s="214" t="s">
        <v>91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</row>
    <row r="6" spans="1:18" ht="27" customHeight="1">
      <c r="A6" s="214" t="s">
        <v>117</v>
      </c>
      <c r="B6" s="214"/>
      <c r="C6" s="214"/>
      <c r="D6" s="214"/>
      <c r="E6" s="214"/>
      <c r="F6" s="214"/>
      <c r="G6" s="215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1:18" ht="4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</row>
    <row r="8" spans="1:18" ht="19.5" customHeight="1">
      <c r="A8" s="214" t="s">
        <v>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>
      <c r="E9" s="37"/>
      <c r="F9" s="217" t="s">
        <v>53</v>
      </c>
      <c r="G9" s="218"/>
      <c r="H9" s="218"/>
      <c r="I9" s="218"/>
      <c r="J9" s="218"/>
      <c r="K9" s="218"/>
      <c r="L9" s="38"/>
    </row>
    <row r="10" spans="1:18" ht="18.75" customHeight="1" thickBot="1">
      <c r="A10" s="2"/>
      <c r="B10" s="2"/>
      <c r="C10" s="2"/>
      <c r="D10" s="2"/>
      <c r="E10" s="2"/>
      <c r="F10" s="10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209" t="s">
        <v>89</v>
      </c>
      <c r="B11" s="207" t="s">
        <v>2</v>
      </c>
      <c r="C11" s="205" t="s">
        <v>3</v>
      </c>
      <c r="D11" s="209" t="s">
        <v>55</v>
      </c>
      <c r="E11" s="212" t="s">
        <v>52</v>
      </c>
      <c r="F11" s="205" t="s">
        <v>54</v>
      </c>
      <c r="G11" s="207" t="s">
        <v>87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</row>
    <row r="12" spans="1:18" s="26" customFormat="1" ht="44.25" customHeight="1" thickBot="1">
      <c r="A12" s="210"/>
      <c r="B12" s="211"/>
      <c r="C12" s="206"/>
      <c r="D12" s="210"/>
      <c r="E12" s="213"/>
      <c r="F12" s="206"/>
      <c r="G12" s="134" t="s">
        <v>4</v>
      </c>
      <c r="H12" s="134" t="s">
        <v>5</v>
      </c>
      <c r="I12" s="134" t="s">
        <v>6</v>
      </c>
      <c r="J12" s="137" t="s">
        <v>7</v>
      </c>
      <c r="K12" s="134" t="s">
        <v>8</v>
      </c>
      <c r="L12" s="134" t="s">
        <v>9</v>
      </c>
      <c r="M12" s="134" t="s">
        <v>10</v>
      </c>
      <c r="N12" s="134" t="s">
        <v>11</v>
      </c>
      <c r="O12" s="134" t="s">
        <v>12</v>
      </c>
      <c r="P12" s="134" t="s">
        <v>13</v>
      </c>
      <c r="Q12" s="134" t="s">
        <v>14</v>
      </c>
      <c r="R12" s="137" t="s">
        <v>15</v>
      </c>
    </row>
    <row r="13" spans="1:18" s="26" customFormat="1" ht="22.5" customHeight="1" thickBot="1">
      <c r="A13" s="138" t="s">
        <v>16</v>
      </c>
      <c r="B13" s="139" t="s">
        <v>17</v>
      </c>
      <c r="C13" s="138" t="s">
        <v>18</v>
      </c>
      <c r="D13" s="138" t="s">
        <v>19</v>
      </c>
      <c r="E13" s="140" t="s">
        <v>20</v>
      </c>
      <c r="F13" s="138" t="s">
        <v>21</v>
      </c>
      <c r="G13" s="139" t="s">
        <v>22</v>
      </c>
      <c r="H13" s="141" t="s">
        <v>23</v>
      </c>
      <c r="I13" s="138" t="s">
        <v>24</v>
      </c>
      <c r="J13" s="141" t="s">
        <v>25</v>
      </c>
      <c r="K13" s="141" t="s">
        <v>26</v>
      </c>
      <c r="L13" s="138" t="s">
        <v>27</v>
      </c>
      <c r="M13" s="138" t="s">
        <v>28</v>
      </c>
      <c r="N13" s="138" t="s">
        <v>29</v>
      </c>
      <c r="O13" s="138" t="s">
        <v>30</v>
      </c>
      <c r="P13" s="138" t="s">
        <v>31</v>
      </c>
      <c r="Q13" s="138" t="s">
        <v>32</v>
      </c>
      <c r="R13" s="142" t="s">
        <v>33</v>
      </c>
    </row>
    <row r="14" spans="1:18" s="26" customFormat="1" ht="66.75" customHeight="1">
      <c r="A14" s="43" t="s">
        <v>92</v>
      </c>
      <c r="B14" s="58" t="s">
        <v>56</v>
      </c>
      <c r="C14" s="49" t="s">
        <v>34</v>
      </c>
      <c r="D14" s="185">
        <v>0</v>
      </c>
      <c r="E14" s="196">
        <v>0</v>
      </c>
      <c r="F14" s="49">
        <f>SUM(G14:R14)</f>
        <v>0</v>
      </c>
      <c r="G14" s="50">
        <f>G15</f>
        <v>0</v>
      </c>
      <c r="H14" s="49">
        <f t="shared" ref="H14:R14" si="0">H15</f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  <c r="M14" s="49">
        <f t="shared" si="0"/>
        <v>0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 t="shared" si="0"/>
        <v>0</v>
      </c>
      <c r="R14" s="54">
        <f t="shared" si="0"/>
        <v>0</v>
      </c>
    </row>
    <row r="15" spans="1:18" s="26" customFormat="1" ht="84" customHeight="1">
      <c r="A15" s="44" t="s">
        <v>35</v>
      </c>
      <c r="B15" s="59" t="s">
        <v>36</v>
      </c>
      <c r="C15" s="47" t="s">
        <v>34</v>
      </c>
      <c r="D15" s="186">
        <v>0</v>
      </c>
      <c r="E15" s="197">
        <v>0</v>
      </c>
      <c r="F15" s="47">
        <f>F14</f>
        <v>0</v>
      </c>
      <c r="G15" s="51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5">
        <v>0</v>
      </c>
    </row>
    <row r="16" spans="1:18" s="26" customFormat="1" ht="22.5" customHeight="1" thickBot="1">
      <c r="A16" s="45" t="s">
        <v>37</v>
      </c>
      <c r="B16" s="60" t="s">
        <v>57</v>
      </c>
      <c r="C16" s="48" t="s">
        <v>34</v>
      </c>
      <c r="D16" s="187">
        <v>0</v>
      </c>
      <c r="E16" s="198">
        <v>0</v>
      </c>
      <c r="F16" s="48">
        <v>0</v>
      </c>
      <c r="G16" s="52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56">
        <v>0</v>
      </c>
    </row>
    <row r="17" spans="1:18" s="26" customFormat="1" ht="81.75" customHeight="1">
      <c r="A17" s="43" t="s">
        <v>93</v>
      </c>
      <c r="B17" s="58" t="s">
        <v>58</v>
      </c>
      <c r="C17" s="49" t="s">
        <v>34</v>
      </c>
      <c r="D17" s="188">
        <v>229848.236</v>
      </c>
      <c r="E17" s="199">
        <v>279286.67599999998</v>
      </c>
      <c r="F17" s="73">
        <f>SUM(G17:R17)</f>
        <v>265592.70500000007</v>
      </c>
      <c r="G17" s="72">
        <v>46313.292000000001</v>
      </c>
      <c r="H17" s="71">
        <v>41611.78</v>
      </c>
      <c r="I17" s="71">
        <v>38437.794000000002</v>
      </c>
      <c r="J17" s="71">
        <v>28510.702000000001</v>
      </c>
      <c r="K17" s="71">
        <v>5389.2520000000004</v>
      </c>
      <c r="L17" s="71">
        <v>4438.1379999999999</v>
      </c>
      <c r="M17" s="71">
        <v>4360.9669999999996</v>
      </c>
      <c r="N17" s="71">
        <v>4160.7709999999997</v>
      </c>
      <c r="O17" s="71">
        <v>4253.241</v>
      </c>
      <c r="P17" s="71">
        <v>11110.448</v>
      </c>
      <c r="Q17" s="71">
        <v>35333.035000000003</v>
      </c>
      <c r="R17" s="74">
        <v>41673.285000000003</v>
      </c>
    </row>
    <row r="18" spans="1:18" s="26" customFormat="1" ht="59.25" customHeight="1">
      <c r="A18" s="44" t="s">
        <v>38</v>
      </c>
      <c r="B18" s="59" t="s">
        <v>59</v>
      </c>
      <c r="C18" s="47" t="s">
        <v>34</v>
      </c>
      <c r="D18" s="75">
        <v>229848.236</v>
      </c>
      <c r="E18" s="199">
        <v>279286.67599999998</v>
      </c>
      <c r="F18" s="73">
        <f>SUM(G18:R18)</f>
        <v>265592.70500000007</v>
      </c>
      <c r="G18" s="76">
        <v>46313.292000000001</v>
      </c>
      <c r="H18" s="75">
        <v>41611.78</v>
      </c>
      <c r="I18" s="75">
        <v>38437.794000000002</v>
      </c>
      <c r="J18" s="75">
        <v>28510.702000000001</v>
      </c>
      <c r="K18" s="75">
        <v>5389.2520000000004</v>
      </c>
      <c r="L18" s="75">
        <v>4438.1379999999999</v>
      </c>
      <c r="M18" s="75">
        <v>4360.9669999999996</v>
      </c>
      <c r="N18" s="75">
        <v>4160.7709999999997</v>
      </c>
      <c r="O18" s="75">
        <v>4253.241</v>
      </c>
      <c r="P18" s="75">
        <v>11110.448</v>
      </c>
      <c r="Q18" s="75">
        <v>35333.035000000003</v>
      </c>
      <c r="R18" s="77">
        <v>41673.285000000003</v>
      </c>
    </row>
    <row r="19" spans="1:18" s="26" customFormat="1" ht="88.5" customHeight="1" thickBot="1">
      <c r="A19" s="45" t="s">
        <v>39</v>
      </c>
      <c r="B19" s="60" t="s">
        <v>62</v>
      </c>
      <c r="C19" s="48" t="s">
        <v>34</v>
      </c>
      <c r="D19" s="189">
        <v>0</v>
      </c>
      <c r="E19" s="200">
        <v>0</v>
      </c>
      <c r="F19" s="78">
        <v>0</v>
      </c>
      <c r="G19" s="79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80">
        <v>0</v>
      </c>
    </row>
    <row r="20" spans="1:18" s="26" customFormat="1" ht="66" customHeight="1">
      <c r="A20" s="46" t="s">
        <v>94</v>
      </c>
      <c r="B20" s="61" t="s">
        <v>60</v>
      </c>
      <c r="C20" s="143" t="s">
        <v>34</v>
      </c>
      <c r="D20" s="190">
        <v>229848.236</v>
      </c>
      <c r="E20" s="190">
        <v>279286.67599999998</v>
      </c>
      <c r="F20" s="73">
        <f>SUM(G20:R20)</f>
        <v>265592.70500000007</v>
      </c>
      <c r="G20" s="82">
        <v>46313.292000000001</v>
      </c>
      <c r="H20" s="81">
        <v>41611.78</v>
      </c>
      <c r="I20" s="81">
        <v>38437.794000000002</v>
      </c>
      <c r="J20" s="81">
        <v>28510.702000000001</v>
      </c>
      <c r="K20" s="81">
        <v>5389.2520000000004</v>
      </c>
      <c r="L20" s="81">
        <v>4438.1379999999999</v>
      </c>
      <c r="M20" s="81">
        <v>4360.9669999999996</v>
      </c>
      <c r="N20" s="81">
        <v>4160.7709999999997</v>
      </c>
      <c r="O20" s="81">
        <v>4253.241</v>
      </c>
      <c r="P20" s="81">
        <v>11110.448</v>
      </c>
      <c r="Q20" s="81">
        <v>35333.035000000003</v>
      </c>
      <c r="R20" s="83">
        <v>41673.285000000003</v>
      </c>
    </row>
    <row r="21" spans="1:18" s="26" customFormat="1" ht="49.5" customHeight="1">
      <c r="A21" s="221" t="s">
        <v>95</v>
      </c>
      <c r="B21" s="62" t="s">
        <v>40</v>
      </c>
      <c r="C21" s="144" t="s">
        <v>34</v>
      </c>
      <c r="D21" s="84">
        <v>65846.853000000003</v>
      </c>
      <c r="E21" s="201">
        <v>70353.051999999996</v>
      </c>
      <c r="F21" s="73">
        <f>SUM(G21:R21)</f>
        <v>38159.464</v>
      </c>
      <c r="G21" s="85">
        <v>5210.518</v>
      </c>
      <c r="H21" s="84">
        <v>4558.68</v>
      </c>
      <c r="I21" s="84">
        <v>4487.57</v>
      </c>
      <c r="J21" s="84">
        <v>2583.75</v>
      </c>
      <c r="K21" s="84">
        <v>2090.4070000000002</v>
      </c>
      <c r="L21" s="84">
        <v>1454.6590000000001</v>
      </c>
      <c r="M21" s="84">
        <v>2026.4839999999999</v>
      </c>
      <c r="N21" s="84">
        <v>2033.694</v>
      </c>
      <c r="O21" s="84">
        <v>1788.673</v>
      </c>
      <c r="P21" s="84">
        <v>2827.174</v>
      </c>
      <c r="Q21" s="84">
        <v>4187.8890000000001</v>
      </c>
      <c r="R21" s="86">
        <v>4909.9660000000003</v>
      </c>
    </row>
    <row r="22" spans="1:18" s="26" customFormat="1" ht="30.75" customHeight="1">
      <c r="A22" s="222"/>
      <c r="B22" s="59" t="s">
        <v>61</v>
      </c>
      <c r="C22" s="47" t="s">
        <v>41</v>
      </c>
      <c r="D22" s="191">
        <v>28.647969697709581</v>
      </c>
      <c r="E22" s="191">
        <v>25.190264357616542</v>
      </c>
      <c r="F22" s="88">
        <f>F21/F20*100</f>
        <v>14.367662696157257</v>
      </c>
      <c r="G22" s="87">
        <v>11.25</v>
      </c>
      <c r="H22" s="87">
        <v>10.96</v>
      </c>
      <c r="I22" s="87">
        <v>11.67</v>
      </c>
      <c r="J22" s="87">
        <v>9.06</v>
      </c>
      <c r="K22" s="87">
        <v>38.79</v>
      </c>
      <c r="L22" s="87">
        <v>32.78</v>
      </c>
      <c r="M22" s="87">
        <v>46.47</v>
      </c>
      <c r="N22" s="87">
        <v>48.88</v>
      </c>
      <c r="O22" s="87">
        <v>42.05</v>
      </c>
      <c r="P22" s="87">
        <v>25.45</v>
      </c>
      <c r="Q22" s="87">
        <v>11.85</v>
      </c>
      <c r="R22" s="87">
        <v>11.78</v>
      </c>
    </row>
    <row r="23" spans="1:18" s="26" customFormat="1" ht="80.25" customHeight="1">
      <c r="A23" s="221" t="s">
        <v>42</v>
      </c>
      <c r="B23" s="62" t="s">
        <v>63</v>
      </c>
      <c r="C23" s="144" t="s">
        <v>34</v>
      </c>
      <c r="D23" s="192">
        <v>0</v>
      </c>
      <c r="E23" s="202">
        <v>0</v>
      </c>
      <c r="F23" s="89">
        <v>0</v>
      </c>
      <c r="G23" s="90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91">
        <v>0</v>
      </c>
    </row>
    <row r="24" spans="1:18" s="26" customFormat="1" ht="24.75" customHeight="1" thickBot="1">
      <c r="A24" s="223"/>
      <c r="B24" s="63" t="s">
        <v>64</v>
      </c>
      <c r="C24" s="145" t="s">
        <v>41</v>
      </c>
      <c r="D24" s="193">
        <v>0</v>
      </c>
      <c r="E24" s="203">
        <v>0</v>
      </c>
      <c r="F24" s="92">
        <v>0</v>
      </c>
      <c r="G24" s="93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4">
        <v>0</v>
      </c>
    </row>
    <row r="25" spans="1:18" s="26" customFormat="1" ht="60" customHeight="1">
      <c r="A25" s="151" t="s">
        <v>96</v>
      </c>
      <c r="B25" s="61" t="s">
        <v>65</v>
      </c>
      <c r="C25" s="143" t="s">
        <v>34</v>
      </c>
      <c r="D25" s="194">
        <v>0</v>
      </c>
      <c r="E25" s="204">
        <v>0</v>
      </c>
      <c r="F25" s="95">
        <v>0</v>
      </c>
      <c r="G25" s="96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7">
        <v>0</v>
      </c>
    </row>
    <row r="26" spans="1:18" s="26" customFormat="1" ht="65.25" customHeight="1">
      <c r="A26" s="226" t="s">
        <v>97</v>
      </c>
      <c r="B26" s="62" t="s">
        <v>66</v>
      </c>
      <c r="C26" s="144" t="s">
        <v>34</v>
      </c>
      <c r="D26" s="192">
        <v>0</v>
      </c>
      <c r="E26" s="202">
        <v>0</v>
      </c>
      <c r="F26" s="89">
        <v>0</v>
      </c>
      <c r="G26" s="90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91">
        <v>0</v>
      </c>
    </row>
    <row r="27" spans="1:18" s="26" customFormat="1" ht="22.5" customHeight="1" thickBot="1">
      <c r="A27" s="227"/>
      <c r="B27" s="63" t="s">
        <v>67</v>
      </c>
      <c r="C27" s="145" t="s">
        <v>68</v>
      </c>
      <c r="D27" s="193">
        <v>0</v>
      </c>
      <c r="E27" s="203">
        <v>0</v>
      </c>
      <c r="F27" s="92">
        <v>0</v>
      </c>
      <c r="G27" s="93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4">
        <v>0</v>
      </c>
    </row>
    <row r="28" spans="1:18" s="26" customFormat="1" ht="18" customHeight="1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26" customFormat="1" ht="32.25" customHeight="1">
      <c r="A29" s="230">
        <v>2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s="26" customFormat="1" ht="21" customHeight="1" thickBot="1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s="26" customFormat="1" ht="20.25" customHeight="1" thickBot="1">
      <c r="A31" s="134" t="s">
        <v>16</v>
      </c>
      <c r="B31" s="134" t="s">
        <v>17</v>
      </c>
      <c r="C31" s="135" t="s">
        <v>18</v>
      </c>
      <c r="D31" s="134">
        <v>4</v>
      </c>
      <c r="E31" s="136" t="s">
        <v>20</v>
      </c>
      <c r="F31" s="134" t="s">
        <v>21</v>
      </c>
      <c r="G31" s="134" t="s">
        <v>22</v>
      </c>
      <c r="H31" s="134" t="s">
        <v>23</v>
      </c>
      <c r="I31" s="134" t="s">
        <v>24</v>
      </c>
      <c r="J31" s="134" t="s">
        <v>25</v>
      </c>
      <c r="K31" s="134" t="s">
        <v>26</v>
      </c>
      <c r="L31" s="135" t="s">
        <v>27</v>
      </c>
      <c r="M31" s="134" t="s">
        <v>28</v>
      </c>
      <c r="N31" s="134" t="s">
        <v>29</v>
      </c>
      <c r="O31" s="134" t="s">
        <v>30</v>
      </c>
      <c r="P31" s="134" t="s">
        <v>31</v>
      </c>
      <c r="Q31" s="134" t="s">
        <v>32</v>
      </c>
      <c r="R31" s="137" t="s">
        <v>33</v>
      </c>
    </row>
    <row r="32" spans="1:18" s="26" customFormat="1" ht="59.25" customHeight="1">
      <c r="A32" s="152" t="s">
        <v>98</v>
      </c>
      <c r="B32" s="64" t="s">
        <v>43</v>
      </c>
      <c r="C32" s="146" t="s">
        <v>34</v>
      </c>
      <c r="D32" s="108">
        <v>164001.383</v>
      </c>
      <c r="E32" s="108">
        <v>208933.62400000001</v>
      </c>
      <c r="F32" s="159">
        <f t="shared" ref="F32:R32" si="1">F33+F34+F35</f>
        <v>227433.24099999995</v>
      </c>
      <c r="G32" s="98">
        <f t="shared" si="1"/>
        <v>41102.773999999998</v>
      </c>
      <c r="H32" s="98">
        <f t="shared" si="1"/>
        <v>37053.1</v>
      </c>
      <c r="I32" s="98">
        <f t="shared" si="1"/>
        <v>33950.223999999995</v>
      </c>
      <c r="J32" s="98">
        <f t="shared" si="1"/>
        <v>25926.952000000001</v>
      </c>
      <c r="K32" s="98">
        <f t="shared" si="1"/>
        <v>3298.8449999999998</v>
      </c>
      <c r="L32" s="98">
        <f t="shared" si="1"/>
        <v>2983.4789999999998</v>
      </c>
      <c r="M32" s="98">
        <f t="shared" si="1"/>
        <v>2334.4830000000002</v>
      </c>
      <c r="N32" s="98">
        <f t="shared" si="1"/>
        <v>2127.0770000000002</v>
      </c>
      <c r="O32" s="98">
        <f t="shared" si="1"/>
        <v>2464.5680000000002</v>
      </c>
      <c r="P32" s="98">
        <f t="shared" si="1"/>
        <v>8283.2739999999994</v>
      </c>
      <c r="Q32" s="98">
        <f t="shared" si="1"/>
        <v>31145.146000000001</v>
      </c>
      <c r="R32" s="98">
        <f t="shared" si="1"/>
        <v>36763.318999999996</v>
      </c>
    </row>
    <row r="33" spans="1:18" s="26" customFormat="1" ht="60" customHeight="1">
      <c r="A33" s="57" t="s">
        <v>69</v>
      </c>
      <c r="B33" s="64" t="s">
        <v>72</v>
      </c>
      <c r="C33" s="146" t="s">
        <v>34</v>
      </c>
      <c r="D33" s="195">
        <v>0</v>
      </c>
      <c r="E33" s="195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2">
        <v>0</v>
      </c>
    </row>
    <row r="34" spans="1:18" s="26" customFormat="1" ht="54.75" customHeight="1">
      <c r="A34" s="57" t="s">
        <v>70</v>
      </c>
      <c r="B34" s="64" t="s">
        <v>73</v>
      </c>
      <c r="C34" s="146" t="s">
        <v>34</v>
      </c>
      <c r="D34" s="103">
        <v>125.82899999999999</v>
      </c>
      <c r="E34" s="108">
        <v>168.20400000000001</v>
      </c>
      <c r="F34" s="73">
        <f>SUM(G34:R34)</f>
        <v>163.18099999999998</v>
      </c>
      <c r="G34" s="103">
        <v>36.454000000000001</v>
      </c>
      <c r="H34" s="103">
        <v>30.876999999999999</v>
      </c>
      <c r="I34" s="103">
        <v>27.234000000000002</v>
      </c>
      <c r="J34" s="103">
        <v>6.9669999999999996</v>
      </c>
      <c r="K34" s="105">
        <v>0</v>
      </c>
      <c r="L34" s="106">
        <v>0</v>
      </c>
      <c r="M34" s="105">
        <v>0</v>
      </c>
      <c r="N34" s="105">
        <v>0</v>
      </c>
      <c r="O34" s="105">
        <v>0</v>
      </c>
      <c r="P34" s="103">
        <v>4.3029999999999999</v>
      </c>
      <c r="Q34" s="103">
        <v>25.091000000000001</v>
      </c>
      <c r="R34" s="107">
        <v>32.255000000000003</v>
      </c>
    </row>
    <row r="35" spans="1:18" s="26" customFormat="1" ht="65.25" customHeight="1">
      <c r="A35" s="44" t="s">
        <v>71</v>
      </c>
      <c r="B35" s="64" t="s">
        <v>74</v>
      </c>
      <c r="C35" s="146" t="s">
        <v>34</v>
      </c>
      <c r="D35" s="108">
        <v>163875.554</v>
      </c>
      <c r="E35" s="108">
        <v>208765.41999999998</v>
      </c>
      <c r="F35" s="73">
        <f>SUM(G35:R35)</f>
        <v>227270.05999999994</v>
      </c>
      <c r="G35" s="108">
        <v>41066.32</v>
      </c>
      <c r="H35" s="108">
        <v>37022.222999999998</v>
      </c>
      <c r="I35" s="108">
        <v>33922.99</v>
      </c>
      <c r="J35" s="108">
        <v>25919.985000000001</v>
      </c>
      <c r="K35" s="108">
        <v>3298.8449999999998</v>
      </c>
      <c r="L35" s="108">
        <v>2983.4789999999998</v>
      </c>
      <c r="M35" s="108">
        <v>2334.4830000000002</v>
      </c>
      <c r="N35" s="108">
        <v>2127.0770000000002</v>
      </c>
      <c r="O35" s="108">
        <v>2464.5680000000002</v>
      </c>
      <c r="P35" s="108">
        <v>8278.9709999999995</v>
      </c>
      <c r="Q35" s="108">
        <v>31120.055</v>
      </c>
      <c r="R35" s="108">
        <v>36731.063999999998</v>
      </c>
    </row>
    <row r="36" spans="1:18" s="26" customFormat="1" ht="26.25" customHeight="1">
      <c r="A36" s="228" t="s">
        <v>75</v>
      </c>
      <c r="B36" s="64" t="s">
        <v>76</v>
      </c>
      <c r="C36" s="146" t="s">
        <v>34</v>
      </c>
      <c r="D36" s="108">
        <v>131540.61300000001</v>
      </c>
      <c r="E36" s="108">
        <v>164565.978</v>
      </c>
      <c r="F36" s="73">
        <f>SUM(G36:R36)</f>
        <v>176890.37600000002</v>
      </c>
      <c r="G36" s="108">
        <v>30730.896000000001</v>
      </c>
      <c r="H36" s="108">
        <v>27617.634999999998</v>
      </c>
      <c r="I36" s="108">
        <v>25713.891</v>
      </c>
      <c r="J36" s="108">
        <v>23489.510999999999</v>
      </c>
      <c r="K36" s="108">
        <v>2538.5810000000001</v>
      </c>
      <c r="L36" s="109">
        <v>2489.7489999999998</v>
      </c>
      <c r="M36" s="108">
        <v>1896.239</v>
      </c>
      <c r="N36" s="108">
        <v>1758.9269999999999</v>
      </c>
      <c r="O36" s="108">
        <v>1993.018</v>
      </c>
      <c r="P36" s="108">
        <v>6764.8370000000004</v>
      </c>
      <c r="Q36" s="108">
        <v>24348.873</v>
      </c>
      <c r="R36" s="99">
        <v>27548.219000000001</v>
      </c>
    </row>
    <row r="37" spans="1:18" s="26" customFormat="1" ht="33" customHeight="1">
      <c r="A37" s="229"/>
      <c r="B37" s="64" t="s">
        <v>81</v>
      </c>
      <c r="C37" s="146" t="s">
        <v>41</v>
      </c>
      <c r="D37" s="110">
        <v>80.268600037806749</v>
      </c>
      <c r="E37" s="110">
        <f>E36/E35*100</f>
        <v>78.82817853646452</v>
      </c>
      <c r="F37" s="111">
        <f>F36/F35*100</f>
        <v>77.832678884319421</v>
      </c>
      <c r="G37" s="110">
        <v>74.77</v>
      </c>
      <c r="H37" s="110">
        <v>74.540000000000006</v>
      </c>
      <c r="I37" s="110">
        <v>75.739999999999995</v>
      </c>
      <c r="J37" s="110">
        <v>90.6</v>
      </c>
      <c r="K37" s="110">
        <v>76.95</v>
      </c>
      <c r="L37" s="110">
        <v>83.45</v>
      </c>
      <c r="M37" s="110">
        <v>81.23</v>
      </c>
      <c r="N37" s="110">
        <v>82.69</v>
      </c>
      <c r="O37" s="110">
        <v>80.87</v>
      </c>
      <c r="P37" s="110">
        <v>81.67</v>
      </c>
      <c r="Q37" s="110">
        <v>78.180000000000007</v>
      </c>
      <c r="R37" s="110">
        <v>74.930000000000007</v>
      </c>
    </row>
    <row r="38" spans="1:18" s="26" customFormat="1" ht="24" customHeight="1" outlineLevel="1">
      <c r="A38" s="228" t="s">
        <v>77</v>
      </c>
      <c r="B38" s="64" t="s">
        <v>78</v>
      </c>
      <c r="C38" s="146" t="s">
        <v>44</v>
      </c>
      <c r="D38" s="108">
        <v>206.381</v>
      </c>
      <c r="E38" s="108">
        <v>263.733</v>
      </c>
      <c r="F38" s="73">
        <f>SUM(G38:R38)</f>
        <v>397.33399999999995</v>
      </c>
      <c r="G38" s="112">
        <v>90.346000000000004</v>
      </c>
      <c r="H38" s="112">
        <v>88.591999999999999</v>
      </c>
      <c r="I38" s="112">
        <v>59.905000000000001</v>
      </c>
      <c r="J38" s="112">
        <v>19.808</v>
      </c>
      <c r="K38" s="112">
        <v>0</v>
      </c>
      <c r="L38" s="113">
        <v>0</v>
      </c>
      <c r="M38" s="112">
        <v>0</v>
      </c>
      <c r="N38" s="112">
        <v>0</v>
      </c>
      <c r="O38" s="112">
        <v>0</v>
      </c>
      <c r="P38" s="112">
        <v>7.8250000000000002</v>
      </c>
      <c r="Q38" s="112">
        <v>51.323</v>
      </c>
      <c r="R38" s="114">
        <v>79.534999999999997</v>
      </c>
    </row>
    <row r="39" spans="1:18" s="26" customFormat="1" ht="27" customHeight="1" outlineLevel="1">
      <c r="A39" s="229"/>
      <c r="B39" s="64" t="s">
        <v>81</v>
      </c>
      <c r="C39" s="146" t="s">
        <v>44</v>
      </c>
      <c r="D39" s="110">
        <v>0.12593763679969008</v>
      </c>
      <c r="E39" s="110">
        <v>0.12632982991148631</v>
      </c>
      <c r="F39" s="111">
        <f>F38/F35*100</f>
        <v>0.17482901179328242</v>
      </c>
      <c r="G39" s="110">
        <v>0.22</v>
      </c>
      <c r="H39" s="110">
        <v>0.24</v>
      </c>
      <c r="I39" s="110">
        <v>0.18</v>
      </c>
      <c r="J39" s="110">
        <v>0.08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0.09</v>
      </c>
      <c r="Q39" s="110">
        <v>0.16</v>
      </c>
      <c r="R39" s="110">
        <v>0.22</v>
      </c>
    </row>
    <row r="40" spans="1:18" s="26" customFormat="1" ht="27" customHeight="1">
      <c r="A40" s="221" t="s">
        <v>79</v>
      </c>
      <c r="B40" s="64" t="s">
        <v>45</v>
      </c>
      <c r="C40" s="146" t="s">
        <v>34</v>
      </c>
      <c r="D40" s="108">
        <v>18333.112000000001</v>
      </c>
      <c r="E40" s="108">
        <v>25839.773000000001</v>
      </c>
      <c r="F40" s="73">
        <f>SUM(G40:R40)</f>
        <v>26340.007000000001</v>
      </c>
      <c r="G40" s="108">
        <v>5401.6639999999998</v>
      </c>
      <c r="H40" s="108">
        <v>4695.3360000000002</v>
      </c>
      <c r="I40" s="108">
        <v>4411.26</v>
      </c>
      <c r="J40" s="108">
        <v>1278.45</v>
      </c>
      <c r="K40" s="108">
        <v>477.83</v>
      </c>
      <c r="L40" s="109">
        <v>208.38</v>
      </c>
      <c r="M40" s="108">
        <v>194.10400000000001</v>
      </c>
      <c r="N40" s="108">
        <v>130.642</v>
      </c>
      <c r="O40" s="108">
        <v>207.584</v>
      </c>
      <c r="P40" s="108">
        <v>438.62799999999999</v>
      </c>
      <c r="Q40" s="108">
        <v>3690.6640000000002</v>
      </c>
      <c r="R40" s="115">
        <v>5205.4650000000001</v>
      </c>
    </row>
    <row r="41" spans="1:18" s="26" customFormat="1" ht="29.25" customHeight="1">
      <c r="A41" s="222"/>
      <c r="B41" s="65" t="s">
        <v>82</v>
      </c>
      <c r="C41" s="147" t="s">
        <v>41</v>
      </c>
      <c r="D41" s="116">
        <v>11.187215879679039</v>
      </c>
      <c r="E41" s="116">
        <v>12.377420072730438</v>
      </c>
      <c r="F41" s="160">
        <f>F40/F35*100</f>
        <v>11.589739097178049</v>
      </c>
      <c r="G41" s="116">
        <v>13.14</v>
      </c>
      <c r="H41" s="116">
        <v>12.67</v>
      </c>
      <c r="I41" s="116">
        <v>12.99</v>
      </c>
      <c r="J41" s="116">
        <v>4.93</v>
      </c>
      <c r="K41" s="116">
        <v>14.48</v>
      </c>
      <c r="L41" s="116">
        <v>6.98</v>
      </c>
      <c r="M41" s="116">
        <v>8.31</v>
      </c>
      <c r="N41" s="116">
        <v>6.14</v>
      </c>
      <c r="O41" s="116">
        <v>8.42</v>
      </c>
      <c r="P41" s="116">
        <v>5.3</v>
      </c>
      <c r="Q41" s="116">
        <v>11.85</v>
      </c>
      <c r="R41" s="116">
        <v>14.16</v>
      </c>
    </row>
    <row r="42" spans="1:18" s="26" customFormat="1" ht="23.25" customHeight="1">
      <c r="A42" s="221" t="s">
        <v>80</v>
      </c>
      <c r="B42" s="66" t="s">
        <v>46</v>
      </c>
      <c r="C42" s="148" t="s">
        <v>34</v>
      </c>
      <c r="D42" s="84">
        <v>13795.448</v>
      </c>
      <c r="E42" s="84">
        <v>18095.936000000002</v>
      </c>
      <c r="F42" s="73">
        <f>SUM(G42:R42)</f>
        <v>23642.342000000001</v>
      </c>
      <c r="G42" s="84">
        <v>4843.415</v>
      </c>
      <c r="H42" s="84">
        <v>4620.66</v>
      </c>
      <c r="I42" s="84">
        <v>3737.9340000000002</v>
      </c>
      <c r="J42" s="84">
        <v>1132.2159999999999</v>
      </c>
      <c r="K42" s="84">
        <v>282.435</v>
      </c>
      <c r="L42" s="117">
        <v>285.35000000000002</v>
      </c>
      <c r="M42" s="84">
        <v>244.13900000000001</v>
      </c>
      <c r="N42" s="84">
        <v>237.50800000000001</v>
      </c>
      <c r="O42" s="84">
        <v>263.96600000000001</v>
      </c>
      <c r="P42" s="84">
        <v>1067.68</v>
      </c>
      <c r="Q42" s="84">
        <v>3029.1950000000002</v>
      </c>
      <c r="R42" s="86">
        <v>3897.8440000000001</v>
      </c>
    </row>
    <row r="43" spans="1:18" s="26" customFormat="1" ht="24" customHeight="1" thickBot="1">
      <c r="A43" s="223"/>
      <c r="B43" s="67" t="s">
        <v>82</v>
      </c>
      <c r="C43" s="149" t="s">
        <v>41</v>
      </c>
      <c r="D43" s="118">
        <v>8.4182464457145336</v>
      </c>
      <c r="E43" s="118">
        <f>E42/E35*100</f>
        <v>8.6680715608935621</v>
      </c>
      <c r="F43" s="119">
        <f>F42/F35*100</f>
        <v>10.402752566704127</v>
      </c>
      <c r="G43" s="118">
        <v>11.78</v>
      </c>
      <c r="H43" s="118">
        <v>12.47</v>
      </c>
      <c r="I43" s="118">
        <v>11.01</v>
      </c>
      <c r="J43" s="118">
        <v>4.37</v>
      </c>
      <c r="K43" s="118">
        <v>8.56</v>
      </c>
      <c r="L43" s="118">
        <v>9.56</v>
      </c>
      <c r="M43" s="118">
        <v>10.46</v>
      </c>
      <c r="N43" s="118">
        <v>11.17</v>
      </c>
      <c r="O43" s="118">
        <v>10.71</v>
      </c>
      <c r="P43" s="118">
        <v>12.89</v>
      </c>
      <c r="Q43" s="118">
        <v>9.73</v>
      </c>
      <c r="R43" s="118">
        <v>10.6</v>
      </c>
    </row>
    <row r="44" spans="1:18" s="26" customFormat="1" ht="61.5" customHeight="1">
      <c r="A44" s="153" t="s">
        <v>99</v>
      </c>
      <c r="B44" s="68" t="s">
        <v>47</v>
      </c>
      <c r="C44" s="50" t="s">
        <v>48</v>
      </c>
      <c r="D44" s="120">
        <v>118.19</v>
      </c>
      <c r="E44" s="120">
        <v>119.78521006694093</v>
      </c>
      <c r="F44" s="121">
        <f>G44</f>
        <v>119.93727540957228</v>
      </c>
      <c r="G44" s="122">
        <v>119.93727540957228</v>
      </c>
      <c r="H44" s="120">
        <v>119.93727540957228</v>
      </c>
      <c r="I44" s="120">
        <v>119.93727540957228</v>
      </c>
      <c r="J44" s="120">
        <v>119.93727540957228</v>
      </c>
      <c r="K44" s="120">
        <v>119.93727540957228</v>
      </c>
      <c r="L44" s="123">
        <v>119.93727540957228</v>
      </c>
      <c r="M44" s="120">
        <v>119.93727540957228</v>
      </c>
      <c r="N44" s="120">
        <v>119.93727540957228</v>
      </c>
      <c r="O44" s="120">
        <v>119.93727540957228</v>
      </c>
      <c r="P44" s="120">
        <v>119.93727540957228</v>
      </c>
      <c r="Q44" s="120">
        <v>119.93727540957228</v>
      </c>
      <c r="R44" s="184">
        <v>119.93727540957228</v>
      </c>
    </row>
    <row r="45" spans="1:18" s="26" customFormat="1" ht="24.75" customHeight="1">
      <c r="A45" s="44" t="s">
        <v>83</v>
      </c>
      <c r="B45" s="64" t="s">
        <v>49</v>
      </c>
      <c r="C45" s="147" t="s">
        <v>48</v>
      </c>
      <c r="D45" s="103">
        <v>82.633008318136021</v>
      </c>
      <c r="E45" s="103">
        <v>80.623193672050022</v>
      </c>
      <c r="F45" s="104">
        <f>G45</f>
        <v>80.350785704564416</v>
      </c>
      <c r="G45" s="103">
        <v>80.350785704564416</v>
      </c>
      <c r="H45" s="103">
        <v>80.350785704564416</v>
      </c>
      <c r="I45" s="103">
        <v>80.350785704564416</v>
      </c>
      <c r="J45" s="124">
        <v>80.350785704564416</v>
      </c>
      <c r="K45" s="103">
        <v>80.350785704564416</v>
      </c>
      <c r="L45" s="125">
        <v>80.350785704564416</v>
      </c>
      <c r="M45" s="103">
        <v>80.350785704564416</v>
      </c>
      <c r="N45" s="103">
        <v>80.350785704564416</v>
      </c>
      <c r="O45" s="103">
        <v>80.350785704564416</v>
      </c>
      <c r="P45" s="124">
        <v>80.350785704564416</v>
      </c>
      <c r="Q45" s="103">
        <v>80.350785704564416</v>
      </c>
      <c r="R45" s="107">
        <v>80.350785704564416</v>
      </c>
    </row>
    <row r="46" spans="1:18" s="26" customFormat="1" ht="25.5" customHeight="1">
      <c r="A46" s="44" t="s">
        <v>85</v>
      </c>
      <c r="B46" s="65" t="s">
        <v>78</v>
      </c>
      <c r="C46" s="147" t="s">
        <v>48</v>
      </c>
      <c r="D46" s="103">
        <v>0.18111284210526316</v>
      </c>
      <c r="E46" s="103">
        <v>0.28391024499999995</v>
      </c>
      <c r="F46" s="104">
        <f>G46</f>
        <v>0.28391024499999995</v>
      </c>
      <c r="G46" s="103">
        <v>0.28391024499999995</v>
      </c>
      <c r="H46" s="103">
        <v>0.28391024499999995</v>
      </c>
      <c r="I46" s="103">
        <v>0.28391024499999995</v>
      </c>
      <c r="J46" s="103">
        <v>0.28391024499999995</v>
      </c>
      <c r="K46" s="103">
        <v>0.28391024499999995</v>
      </c>
      <c r="L46" s="125">
        <v>0.28391024499999995</v>
      </c>
      <c r="M46" s="103">
        <v>0.28391024499999995</v>
      </c>
      <c r="N46" s="103">
        <v>0.28391024499999995</v>
      </c>
      <c r="O46" s="103">
        <v>0.28391024499999995</v>
      </c>
      <c r="P46" s="103">
        <v>0.28391024499999995</v>
      </c>
      <c r="Q46" s="103">
        <v>0.28391024499999995</v>
      </c>
      <c r="R46" s="107">
        <v>0.28391024499999995</v>
      </c>
    </row>
    <row r="47" spans="1:18" s="26" customFormat="1" ht="22.5" customHeight="1">
      <c r="A47" s="44" t="s">
        <v>84</v>
      </c>
      <c r="B47" s="65" t="s">
        <v>50</v>
      </c>
      <c r="C47" s="147" t="s">
        <v>48</v>
      </c>
      <c r="D47" s="126">
        <v>17.368573150084885</v>
      </c>
      <c r="E47" s="126">
        <v>19.088839193789472</v>
      </c>
      <c r="F47" s="127">
        <f>G47</f>
        <v>19.10558219378947</v>
      </c>
      <c r="G47" s="126">
        <v>19.10558219378947</v>
      </c>
      <c r="H47" s="126">
        <v>19.10558219378947</v>
      </c>
      <c r="I47" s="126">
        <v>19.10558219378947</v>
      </c>
      <c r="J47" s="128">
        <v>19.10558219378947</v>
      </c>
      <c r="K47" s="126">
        <v>19.10558219378947</v>
      </c>
      <c r="L47" s="129">
        <v>19.10558219378947</v>
      </c>
      <c r="M47" s="126">
        <v>19.10558219378947</v>
      </c>
      <c r="N47" s="126">
        <v>19.10558219378947</v>
      </c>
      <c r="O47" s="126">
        <v>19.10558219378947</v>
      </c>
      <c r="P47" s="128">
        <v>19.10558219378947</v>
      </c>
      <c r="Q47" s="126">
        <v>19.10558219378947</v>
      </c>
      <c r="R47" s="130">
        <v>19.10558219378947</v>
      </c>
    </row>
    <row r="48" spans="1:18" s="26" customFormat="1" ht="24.75" customHeight="1" thickBot="1">
      <c r="A48" s="161" t="s">
        <v>86</v>
      </c>
      <c r="B48" s="166" t="s">
        <v>51</v>
      </c>
      <c r="C48" s="167" t="s">
        <v>48</v>
      </c>
      <c r="D48" s="168">
        <v>17.5</v>
      </c>
      <c r="E48" s="168">
        <v>19.789266956101432</v>
      </c>
      <c r="F48" s="169">
        <f>G48</f>
        <v>20.196997266218389</v>
      </c>
      <c r="G48" s="168">
        <v>20.196997266218389</v>
      </c>
      <c r="H48" s="168">
        <v>20.196997266218389</v>
      </c>
      <c r="I48" s="168">
        <v>20.196997266218389</v>
      </c>
      <c r="J48" s="170">
        <v>20.196997266218389</v>
      </c>
      <c r="K48" s="168">
        <v>20.196997266218389</v>
      </c>
      <c r="L48" s="171">
        <v>20.196997266218389</v>
      </c>
      <c r="M48" s="168">
        <v>20.196997266218389</v>
      </c>
      <c r="N48" s="168">
        <v>20.196997266218389</v>
      </c>
      <c r="O48" s="168">
        <v>20.196997266218389</v>
      </c>
      <c r="P48" s="170">
        <v>20.196997266218389</v>
      </c>
      <c r="Q48" s="168">
        <v>20.196997266218389</v>
      </c>
      <c r="R48" s="172">
        <v>20.196997266218389</v>
      </c>
    </row>
    <row r="49" spans="1:18" s="26" customFormat="1" ht="96.75" customHeight="1">
      <c r="A49" s="173">
        <v>9</v>
      </c>
      <c r="B49" s="176" t="s">
        <v>100</v>
      </c>
      <c r="C49" s="178" t="s">
        <v>44</v>
      </c>
      <c r="D49" s="180">
        <v>163875.554</v>
      </c>
      <c r="E49" s="180">
        <v>208765.41999999998</v>
      </c>
      <c r="F49" s="182">
        <f t="shared" ref="F49:F59" si="2">SUM(G49:R49)</f>
        <v>227270.06034960999</v>
      </c>
      <c r="G49" s="180">
        <f>SUM(G50,G55)</f>
        <v>41066.320494447493</v>
      </c>
      <c r="H49" s="180">
        <f t="shared" ref="H49:R49" si="3">SUM(H50,H55)</f>
        <v>37022.222955485122</v>
      </c>
      <c r="I49" s="180">
        <f t="shared" si="3"/>
        <v>33922.990049104505</v>
      </c>
      <c r="J49" s="180">
        <f t="shared" si="3"/>
        <v>25919.985233537416</v>
      </c>
      <c r="K49" s="180">
        <f t="shared" si="3"/>
        <v>3298.8454000000002</v>
      </c>
      <c r="L49" s="180">
        <f t="shared" si="3"/>
        <v>2983.4792500000003</v>
      </c>
      <c r="M49" s="180">
        <f t="shared" si="3"/>
        <v>2334.4825500000011</v>
      </c>
      <c r="N49" s="180">
        <f t="shared" si="3"/>
        <v>2127.0770999999977</v>
      </c>
      <c r="O49" s="180">
        <f t="shared" si="3"/>
        <v>2464.5681499999973</v>
      </c>
      <c r="P49" s="180">
        <f t="shared" si="3"/>
        <v>8278.9707743532053</v>
      </c>
      <c r="Q49" s="180">
        <f t="shared" si="3"/>
        <v>31120.054707343032</v>
      </c>
      <c r="R49" s="180">
        <f t="shared" si="3"/>
        <v>36731.063685339206</v>
      </c>
    </row>
    <row r="50" spans="1:18" s="26" customFormat="1" ht="42.75" customHeight="1">
      <c r="A50" s="174" t="s">
        <v>101</v>
      </c>
      <c r="B50" s="177" t="s">
        <v>112</v>
      </c>
      <c r="C50" s="179" t="s">
        <v>44</v>
      </c>
      <c r="D50" s="181">
        <v>129659.287</v>
      </c>
      <c r="E50" s="181">
        <v>171814.93899999998</v>
      </c>
      <c r="F50" s="182">
        <f t="shared" si="2"/>
        <v>174934.53279960994</v>
      </c>
      <c r="G50" s="181">
        <f>SUM(G51:G54)</f>
        <v>36445.959994447483</v>
      </c>
      <c r="H50" s="181">
        <f t="shared" ref="H50:R50" si="4">SUM(H51:H54)</f>
        <v>32679.335705485122</v>
      </c>
      <c r="I50" s="181">
        <f t="shared" si="4"/>
        <v>30462.609049104503</v>
      </c>
      <c r="J50" s="181">
        <f t="shared" si="4"/>
        <v>9632.5177335373955</v>
      </c>
      <c r="K50" s="181">
        <f t="shared" si="4"/>
        <v>0</v>
      </c>
      <c r="L50" s="181">
        <f t="shared" si="4"/>
        <v>0</v>
      </c>
      <c r="M50" s="181">
        <f t="shared" si="4"/>
        <v>0</v>
      </c>
      <c r="N50" s="181">
        <f t="shared" si="4"/>
        <v>0</v>
      </c>
      <c r="O50" s="181">
        <f t="shared" si="4"/>
        <v>0</v>
      </c>
      <c r="P50" s="181">
        <f t="shared" si="4"/>
        <v>4734.9755243532054</v>
      </c>
      <c r="Q50" s="181">
        <f t="shared" si="4"/>
        <v>27763.027607343029</v>
      </c>
      <c r="R50" s="181">
        <f t="shared" si="4"/>
        <v>33216.107185339206</v>
      </c>
    </row>
    <row r="51" spans="1:18" s="26" customFormat="1" ht="24.75" customHeight="1">
      <c r="A51" s="174" t="s">
        <v>102</v>
      </c>
      <c r="B51" s="177" t="s">
        <v>103</v>
      </c>
      <c r="C51" s="179" t="s">
        <v>44</v>
      </c>
      <c r="D51" s="181">
        <v>99662.426999999996</v>
      </c>
      <c r="E51" s="181">
        <v>132219.98499999999</v>
      </c>
      <c r="F51" s="182">
        <f t="shared" si="2"/>
        <v>129210.17274657753</v>
      </c>
      <c r="G51" s="181">
        <v>26334.92996566277</v>
      </c>
      <c r="H51" s="181">
        <v>23530.914570127399</v>
      </c>
      <c r="I51" s="181">
        <v>22476.979546311541</v>
      </c>
      <c r="J51" s="183">
        <v>7380.6017501684219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3">
        <v>3671.6886573480519</v>
      </c>
      <c r="Q51" s="181">
        <v>21299.624508332483</v>
      </c>
      <c r="R51" s="181">
        <v>24515.433748626845</v>
      </c>
    </row>
    <row r="52" spans="1:18" s="26" customFormat="1" ht="24.75" customHeight="1">
      <c r="A52" s="174" t="s">
        <v>104</v>
      </c>
      <c r="B52" s="177" t="s">
        <v>105</v>
      </c>
      <c r="C52" s="179" t="s">
        <v>44</v>
      </c>
      <c r="D52" s="181">
        <v>206.381</v>
      </c>
      <c r="E52" s="181">
        <v>263.733</v>
      </c>
      <c r="F52" s="182">
        <f t="shared" si="2"/>
        <v>397.33456914547116</v>
      </c>
      <c r="G52" s="181">
        <v>90.345987324890928</v>
      </c>
      <c r="H52" s="181">
        <v>88.592152611031722</v>
      </c>
      <c r="I52" s="181">
        <v>59.905071898789714</v>
      </c>
      <c r="J52" s="183">
        <v>19.807859473977938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3">
        <v>7.8254668601930977</v>
      </c>
      <c r="Q52" s="181">
        <v>51.32288270806788</v>
      </c>
      <c r="R52" s="181">
        <v>79.535148268519876</v>
      </c>
    </row>
    <row r="53" spans="1:18" s="26" customFormat="1" ht="24.75" customHeight="1">
      <c r="A53" s="174" t="s">
        <v>106</v>
      </c>
      <c r="B53" s="177" t="s">
        <v>107</v>
      </c>
      <c r="C53" s="179" t="s">
        <v>44</v>
      </c>
      <c r="D53" s="181">
        <v>16512.163</v>
      </c>
      <c r="E53" s="181">
        <v>22210.987000000001</v>
      </c>
      <c r="F53" s="182">
        <f t="shared" si="2"/>
        <v>23548.191617515815</v>
      </c>
      <c r="G53" s="181">
        <v>5223.2371999154211</v>
      </c>
      <c r="H53" s="181">
        <v>4495.7884699855631</v>
      </c>
      <c r="I53" s="181">
        <v>4234.1894096377446</v>
      </c>
      <c r="J53" s="183">
        <v>1135.470292326956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3">
        <v>237.03870088786758</v>
      </c>
      <c r="Q53" s="181">
        <v>3442.3756804277227</v>
      </c>
      <c r="R53" s="181">
        <v>4780.0918643345394</v>
      </c>
    </row>
    <row r="54" spans="1:18" s="26" customFormat="1" ht="21.75" customHeight="1">
      <c r="A54" s="174" t="s">
        <v>108</v>
      </c>
      <c r="B54" s="177" t="s">
        <v>109</v>
      </c>
      <c r="C54" s="179" t="s">
        <v>44</v>
      </c>
      <c r="D54" s="181">
        <v>13278.316000000001</v>
      </c>
      <c r="E54" s="181">
        <v>17120.234</v>
      </c>
      <c r="F54" s="182">
        <f t="shared" si="2"/>
        <v>21778.833866371147</v>
      </c>
      <c r="G54" s="181">
        <v>4797.4468415444044</v>
      </c>
      <c r="H54" s="181">
        <v>4564.0405127611257</v>
      </c>
      <c r="I54" s="181">
        <v>3691.5350212564294</v>
      </c>
      <c r="J54" s="183">
        <v>1096.6378315680402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3">
        <v>818.42269925709309</v>
      </c>
      <c r="Q54" s="181">
        <v>2969.7045358747555</v>
      </c>
      <c r="R54" s="181">
        <v>3841.0464241093</v>
      </c>
    </row>
    <row r="55" spans="1:18" s="26" customFormat="1" ht="44.25" customHeight="1">
      <c r="A55" s="174" t="s">
        <v>110</v>
      </c>
      <c r="B55" s="177" t="s">
        <v>111</v>
      </c>
      <c r="C55" s="179" t="s">
        <v>44</v>
      </c>
      <c r="D55" s="181">
        <v>34216.267</v>
      </c>
      <c r="E55" s="181">
        <v>36950.480999999992</v>
      </c>
      <c r="F55" s="182">
        <f t="shared" si="2"/>
        <v>52335.527550000043</v>
      </c>
      <c r="G55" s="181">
        <f>SUM(G56:G59)</f>
        <v>4620.360500000008</v>
      </c>
      <c r="H55" s="181">
        <f t="shared" ref="H55:R55" si="5">SUM(H56:H59)</f>
        <v>4342.8872500000034</v>
      </c>
      <c r="I55" s="181">
        <f t="shared" si="5"/>
        <v>3460.3810000000044</v>
      </c>
      <c r="J55" s="181">
        <f t="shared" si="5"/>
        <v>16287.467500000021</v>
      </c>
      <c r="K55" s="181">
        <f t="shared" si="5"/>
        <v>3298.8454000000002</v>
      </c>
      <c r="L55" s="181">
        <f t="shared" si="5"/>
        <v>2983.4792500000003</v>
      </c>
      <c r="M55" s="181">
        <f t="shared" si="5"/>
        <v>2334.4825500000011</v>
      </c>
      <c r="N55" s="181">
        <f t="shared" si="5"/>
        <v>2127.0770999999977</v>
      </c>
      <c r="O55" s="181">
        <f t="shared" si="5"/>
        <v>2464.5681499999973</v>
      </c>
      <c r="P55" s="181">
        <f t="shared" si="5"/>
        <v>3543.9952499999999</v>
      </c>
      <c r="Q55" s="181">
        <f t="shared" si="5"/>
        <v>3357.0271000000039</v>
      </c>
      <c r="R55" s="181">
        <f t="shared" si="5"/>
        <v>3514.9565000000025</v>
      </c>
    </row>
    <row r="56" spans="1:18" s="26" customFormat="1" ht="21.75" customHeight="1">
      <c r="A56" s="174" t="s">
        <v>113</v>
      </c>
      <c r="B56" s="177" t="s">
        <v>76</v>
      </c>
      <c r="C56" s="179" t="s">
        <v>44</v>
      </c>
      <c r="D56" s="181">
        <v>31878.186000000002</v>
      </c>
      <c r="E56" s="181">
        <v>32345.992999999999</v>
      </c>
      <c r="F56" s="182">
        <f t="shared" si="2"/>
        <v>47680.20335000004</v>
      </c>
      <c r="G56" s="181">
        <v>4395.9660000000085</v>
      </c>
      <c r="H56" s="181">
        <v>4086.7202500000035</v>
      </c>
      <c r="I56" s="181">
        <v>3236.9115000000047</v>
      </c>
      <c r="J56" s="183">
        <v>16108.909500000022</v>
      </c>
      <c r="K56" s="181">
        <v>2538.5810000000001</v>
      </c>
      <c r="L56" s="181">
        <v>2489.74935</v>
      </c>
      <c r="M56" s="181">
        <v>1896.2388500000011</v>
      </c>
      <c r="N56" s="181">
        <v>1758.9274999999977</v>
      </c>
      <c r="O56" s="181">
        <v>1993.0179499999974</v>
      </c>
      <c r="P56" s="183">
        <v>3093.1479499999996</v>
      </c>
      <c r="Q56" s="181">
        <v>3049.2480000000041</v>
      </c>
      <c r="R56" s="181">
        <v>3032.7855000000022</v>
      </c>
    </row>
    <row r="57" spans="1:18" s="26" customFormat="1" ht="24.75" customHeight="1">
      <c r="A57" s="174" t="s">
        <v>114</v>
      </c>
      <c r="B57" s="177" t="s">
        <v>105</v>
      </c>
      <c r="C57" s="179" t="s">
        <v>44</v>
      </c>
      <c r="D57" s="181">
        <v>0</v>
      </c>
      <c r="E57" s="181">
        <v>0</v>
      </c>
      <c r="F57" s="182">
        <f t="shared" si="2"/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</row>
    <row r="58" spans="1:18" s="26" customFormat="1" ht="24.75" customHeight="1">
      <c r="A58" s="174" t="s">
        <v>115</v>
      </c>
      <c r="B58" s="177" t="s">
        <v>107</v>
      </c>
      <c r="C58" s="179" t="s">
        <v>44</v>
      </c>
      <c r="D58" s="181">
        <v>1820.9490000000001</v>
      </c>
      <c r="E58" s="181">
        <v>3628.7860000000001</v>
      </c>
      <c r="F58" s="182">
        <f t="shared" si="2"/>
        <v>2791.8155000000002</v>
      </c>
      <c r="G58" s="181">
        <v>178.42649999999992</v>
      </c>
      <c r="H58" s="181">
        <v>199.54800000000006</v>
      </c>
      <c r="I58" s="181">
        <v>177.07049999999995</v>
      </c>
      <c r="J58" s="183">
        <v>142.9800000000001</v>
      </c>
      <c r="K58" s="181">
        <v>477.82950000000005</v>
      </c>
      <c r="L58" s="181">
        <v>208.38000000000005</v>
      </c>
      <c r="M58" s="181">
        <v>194.10419999999999</v>
      </c>
      <c r="N58" s="181">
        <v>130.642</v>
      </c>
      <c r="O58" s="181">
        <v>207.58380000000008</v>
      </c>
      <c r="P58" s="183">
        <v>201.5894999999999</v>
      </c>
      <c r="Q58" s="181">
        <v>248.28849999999989</v>
      </c>
      <c r="R58" s="181">
        <v>425.37299999999993</v>
      </c>
    </row>
    <row r="59" spans="1:18" s="26" customFormat="1" ht="24.75" customHeight="1" thickBot="1">
      <c r="A59" s="175" t="s">
        <v>116</v>
      </c>
      <c r="B59" s="69" t="s">
        <v>109</v>
      </c>
      <c r="C59" s="48" t="s">
        <v>44</v>
      </c>
      <c r="D59" s="131">
        <v>517.13199999999995</v>
      </c>
      <c r="E59" s="131">
        <v>975.702</v>
      </c>
      <c r="F59" s="132">
        <f t="shared" si="2"/>
        <v>1863.5087000000008</v>
      </c>
      <c r="G59" s="131">
        <v>45.968000000000011</v>
      </c>
      <c r="H59" s="131">
        <v>56.619000000000092</v>
      </c>
      <c r="I59" s="131">
        <v>46.399000000000029</v>
      </c>
      <c r="J59" s="133">
        <v>35.577999999999975</v>
      </c>
      <c r="K59" s="131">
        <v>282.43490000000037</v>
      </c>
      <c r="L59" s="131">
        <v>285.34989999999993</v>
      </c>
      <c r="M59" s="131">
        <v>244.13949999999994</v>
      </c>
      <c r="N59" s="131">
        <v>237.50759999999994</v>
      </c>
      <c r="O59" s="131">
        <v>263.96639999999996</v>
      </c>
      <c r="P59" s="133">
        <v>249.25780000000037</v>
      </c>
      <c r="Q59" s="131">
        <v>59.490600000000107</v>
      </c>
      <c r="R59" s="131">
        <v>56.798000000000044</v>
      </c>
    </row>
    <row r="60" spans="1:18" s="26" customFormat="1" ht="24.75" customHeight="1">
      <c r="A60" s="41"/>
      <c r="B60" s="61"/>
      <c r="C60" s="162"/>
      <c r="D60" s="163"/>
      <c r="E60" s="163"/>
      <c r="F60" s="164"/>
      <c r="G60" s="163"/>
      <c r="H60" s="163"/>
      <c r="I60" s="163"/>
      <c r="J60" s="165"/>
      <c r="K60" s="163"/>
      <c r="L60" s="163"/>
      <c r="M60" s="163"/>
      <c r="N60" s="163"/>
      <c r="O60" s="163"/>
      <c r="P60" s="165"/>
      <c r="Q60" s="163"/>
      <c r="R60" s="163"/>
    </row>
    <row r="61" spans="1:18" s="26" customFormat="1" ht="24.75" customHeight="1">
      <c r="A61" s="41"/>
      <c r="B61" s="61"/>
      <c r="C61" s="162"/>
      <c r="D61" s="163"/>
      <c r="E61" s="163"/>
      <c r="F61" s="164"/>
      <c r="G61" s="163"/>
      <c r="H61" s="163"/>
      <c r="I61" s="163"/>
      <c r="J61" s="165"/>
      <c r="K61" s="163"/>
      <c r="L61" s="163"/>
      <c r="M61" s="163"/>
      <c r="N61" s="163"/>
      <c r="O61" s="163"/>
      <c r="P61" s="165"/>
      <c r="Q61" s="163"/>
      <c r="R61" s="163"/>
    </row>
    <row r="62" spans="1:18" s="26" customFormat="1" ht="27.75" customHeight="1">
      <c r="B62" s="25"/>
      <c r="C62" s="25"/>
      <c r="D62" s="25"/>
      <c r="E62" s="27"/>
      <c r="F62" s="28"/>
      <c r="G62" s="29"/>
      <c r="H62" s="29"/>
      <c r="I62" s="29"/>
      <c r="J62" s="25"/>
      <c r="K62" s="25"/>
      <c r="L62" s="25"/>
      <c r="M62" s="25"/>
      <c r="N62" s="25"/>
      <c r="O62" s="25"/>
      <c r="P62" s="25"/>
    </row>
    <row r="63" spans="1:18" s="26" customFormat="1" ht="16.5" customHeight="1">
      <c r="F63" s="30"/>
    </row>
    <row r="64" spans="1:18" s="26" customFormat="1" ht="25.5">
      <c r="A64" s="224" t="s">
        <v>119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</row>
    <row r="65" spans="1:18" s="26" customFormat="1" ht="111" customHeight="1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1:18" s="26" customFormat="1" ht="27.75" customHeight="1">
      <c r="A66" s="219" t="s">
        <v>121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</row>
    <row r="67" spans="1:18" s="26" customFormat="1" ht="173.25" customHeight="1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</row>
    <row r="68" spans="1:18" s="26" customFormat="1" ht="25.5">
      <c r="A68" s="219" t="s">
        <v>120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</row>
    <row r="69" spans="1:18" s="26" customFormat="1" ht="26.25">
      <c r="A69" s="1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</row>
    <row r="70" spans="1:18" s="26" customFormat="1" ht="15.75">
      <c r="B70" s="25"/>
      <c r="C70" s="25"/>
      <c r="D70" s="25"/>
      <c r="E70" s="27"/>
      <c r="F70" s="31"/>
      <c r="G70" s="32"/>
      <c r="J70" s="33"/>
      <c r="K70" s="33"/>
      <c r="N70" s="34"/>
    </row>
    <row r="71" spans="1:18" s="26" customFormat="1" ht="24" customHeight="1">
      <c r="B71" s="25"/>
      <c r="C71" s="25"/>
      <c r="D71" s="25"/>
      <c r="E71" s="27"/>
      <c r="F71" s="31"/>
      <c r="G71" s="32"/>
      <c r="I71" s="32"/>
      <c r="J71" s="32"/>
      <c r="K71" s="70"/>
      <c r="L71" s="32"/>
      <c r="M71" s="32"/>
      <c r="N71" s="32"/>
      <c r="O71" s="32"/>
      <c r="P71" s="32"/>
    </row>
    <row r="72" spans="1:18" s="26" customFormat="1" ht="15.75">
      <c r="B72" s="25"/>
      <c r="C72" s="25"/>
      <c r="D72" s="25"/>
      <c r="E72" s="27"/>
      <c r="F72" s="31"/>
      <c r="G72" s="25"/>
      <c r="L72" s="32"/>
      <c r="M72" s="32"/>
      <c r="N72" s="32"/>
      <c r="O72" s="32"/>
      <c r="P72" s="32"/>
    </row>
    <row r="73" spans="1:18" ht="24" customHeight="1">
      <c r="B73" s="12"/>
      <c r="C73" s="12"/>
      <c r="D73" s="12"/>
      <c r="E73" s="12"/>
      <c r="F73" s="13"/>
      <c r="G73" s="12"/>
      <c r="H73" s="14"/>
      <c r="J73" s="15"/>
      <c r="K73" s="2"/>
      <c r="L73" s="2"/>
      <c r="M73" s="16"/>
      <c r="N73" s="15"/>
      <c r="O73" s="17"/>
      <c r="P73" s="18"/>
    </row>
    <row r="74" spans="1:18">
      <c r="B74" s="12"/>
      <c r="C74" s="12"/>
      <c r="D74" s="12"/>
      <c r="E74" s="12"/>
      <c r="F74" s="13"/>
      <c r="G74" s="12"/>
      <c r="H74" s="12"/>
      <c r="I74" s="19"/>
      <c r="J74" s="19"/>
      <c r="K74" s="19"/>
      <c r="L74" s="19"/>
      <c r="M74" s="20"/>
      <c r="N74" s="18"/>
      <c r="O74" s="18"/>
      <c r="P74" s="18"/>
    </row>
    <row r="75" spans="1:18">
      <c r="B75" s="21"/>
      <c r="C75" s="12"/>
      <c r="D75" s="12"/>
      <c r="E75" s="12"/>
      <c r="F75" s="1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>
      <c r="B76" s="12"/>
      <c r="C76" s="12"/>
      <c r="D76" s="12"/>
      <c r="E76" s="12"/>
      <c r="F76" s="10"/>
      <c r="G76" s="21"/>
      <c r="H76" s="12"/>
      <c r="I76" s="12"/>
      <c r="J76" s="12"/>
      <c r="K76" s="12"/>
      <c r="L76" s="12"/>
      <c r="M76" s="23"/>
      <c r="N76" s="2"/>
      <c r="O76" s="2"/>
      <c r="P76" s="2"/>
    </row>
    <row r="77" spans="1:18">
      <c r="E77" s="3"/>
    </row>
    <row r="78" spans="1:18">
      <c r="E78" s="3"/>
    </row>
    <row r="79" spans="1:18">
      <c r="E79" s="3"/>
    </row>
    <row r="80" spans="1:18">
      <c r="E80" s="3"/>
    </row>
    <row r="81" spans="5:6">
      <c r="E81" s="3"/>
      <c r="F81" s="13"/>
    </row>
    <row r="82" spans="5:6">
      <c r="E82" s="3"/>
      <c r="F82" s="13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</sheetData>
  <mergeCells count="24"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  <mergeCell ref="A5:R5"/>
    <mergeCell ref="A6:R6"/>
    <mergeCell ref="A7:R7"/>
    <mergeCell ref="A8:R8"/>
    <mergeCell ref="F9:K9"/>
    <mergeCell ref="F11:F12"/>
    <mergeCell ref="G11:R11"/>
    <mergeCell ref="A11:A12"/>
    <mergeCell ref="B11:B12"/>
    <mergeCell ref="C11:C12"/>
    <mergeCell ref="D11:D12"/>
    <mergeCell ref="E11:E12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2021-09-13T11:59:37Z</dcterms:modified>
</cp:coreProperties>
</file>